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66925"/>
  <mc:AlternateContent xmlns:mc="http://schemas.openxmlformats.org/markup-compatibility/2006">
    <mc:Choice Requires="x15">
      <x15ac:absPath xmlns:x15ac="http://schemas.microsoft.com/office/spreadsheetml/2010/11/ac" url="O:\Zentrale-Vergabe\2026-Vergaben\2026-10062 RV für die Beschaffung von iPhones, iPads und Zubehör\04. Aufforderung zur Angebotsabgabe\Vergabeunterlagen\"/>
    </mc:Choice>
  </mc:AlternateContent>
  <xr:revisionPtr revIDLastSave="0" documentId="13_ncr:1_{A298BD76-182C-449B-8939-04E5FACE29D4}" xr6:coauthVersionLast="47" xr6:coauthVersionMax="47" xr10:uidLastSave="{00000000-0000-0000-0000-000000000000}"/>
  <bookViews>
    <workbookView xWindow="-120" yWindow="-120" windowWidth="26010" windowHeight="19920" xr2:uid="{2AF310BD-9660-418E-88CA-7B29F1A5E305}"/>
  </bookViews>
  <sheets>
    <sheet name="Preisblatt Los 1"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D21" i="4"/>
  <c r="F21" i="4" s="1"/>
  <c r="D19" i="4"/>
  <c r="F19" i="4" s="1"/>
  <c r="D15" i="4"/>
  <c r="F15" i="4" s="1"/>
  <c r="F11" i="4"/>
  <c r="F20" i="4"/>
  <c r="F18" i="4"/>
  <c r="F14" i="4"/>
  <c r="F10" i="4"/>
  <c r="D20" i="4"/>
  <c r="D16" i="4"/>
  <c r="D17" i="4" s="1"/>
  <c r="F17" i="4" s="1"/>
  <c r="D12" i="4"/>
  <c r="F12" i="4" s="1"/>
  <c r="D13" i="4" l="1"/>
  <c r="F13" i="4" s="1"/>
  <c r="F16" i="4"/>
  <c r="F25" i="4" s="1"/>
  <c r="F28" i="4" s="1"/>
</calcChain>
</file>

<file path=xl/sharedStrings.xml><?xml version="1.0" encoding="utf-8"?>
<sst xmlns="http://schemas.openxmlformats.org/spreadsheetml/2006/main" count="20" uniqueCount="18">
  <si>
    <r>
      <rPr>
        <b/>
        <sz val="11"/>
        <color rgb="FF000000"/>
        <rFont val="Arial"/>
        <family val="2"/>
      </rPr>
      <t xml:space="preserve">Vergabe: 2026-10062
</t>
    </r>
    <r>
      <rPr>
        <b/>
        <sz val="11"/>
        <rFont val="Arial"/>
        <family val="2"/>
      </rPr>
      <t>"Rahmenvertrag für die Beschaffung von iPhones/iPads und Zubehör</t>
    </r>
    <r>
      <rPr>
        <b/>
        <sz val="11"/>
        <color rgb="FF000000"/>
        <rFont val="Arial"/>
        <family val="2"/>
      </rPr>
      <t>"</t>
    </r>
    <r>
      <rPr>
        <b/>
        <sz val="11"/>
        <rFont val="Arial"/>
        <family val="2"/>
      </rPr>
      <t xml:space="preserve">
Los 1</t>
    </r>
  </si>
  <si>
    <r>
      <t xml:space="preserve">Hinsweise zum Preisblatt:
</t>
    </r>
    <r>
      <rPr>
        <sz val="11"/>
        <rFont val="Arial"/>
        <family val="2"/>
      </rPr>
      <t>Die hier vereinbarten Preise enthalten alle anfallenden Kosten (Personal, Sach - und Nebenkosten) zur Erbringung der Leistung gemäß Leistungsbeschreibung in Verbindung mit den Ausführungen im Angebot und den sonstigen leistungsergänzenden Vertragsunterlagen.
Der ermittelte Wertungspreis (netto) zuzüglich Umsatzsteuer ergibt den kalklulatorischen Gesamtpreis (brutto). Dieser ist Gegensatnd der Wertung anhand des Zuschlagskriteriums Preis (Siehe Zuschlagskriterien)</t>
    </r>
    <r>
      <rPr>
        <b/>
        <sz val="11"/>
        <rFont val="Arial"/>
        <family val="2"/>
      </rPr>
      <t>.</t>
    </r>
  </si>
  <si>
    <t xml:space="preserve">Bieter: </t>
  </si>
  <si>
    <t>Preisposition</t>
  </si>
  <si>
    <t>Nachlass ohne Bedingungen in %</t>
  </si>
  <si>
    <t>Auftragswert in € (netto)</t>
  </si>
  <si>
    <t>1. Gerätepreise geschätztes Mengengerüst</t>
  </si>
  <si>
    <t>1.1 iPhone 16e, schwarz, 128GB</t>
  </si>
  <si>
    <t>1.2 iPhone 17 Pro, silber, 256GB</t>
  </si>
  <si>
    <t>1.3 iPad A16 plus 5G, 128GB</t>
  </si>
  <si>
    <t>Wertungspreis (netto)</t>
  </si>
  <si>
    <r>
      <rPr>
        <b/>
        <i/>
        <sz val="11"/>
        <color theme="1"/>
        <rFont val="Arial"/>
        <family val="2"/>
      </rPr>
      <t>Summen - Preise inkl. Umsatzsteuer</t>
    </r>
    <r>
      <rPr>
        <b/>
        <sz val="11"/>
        <color theme="1"/>
        <rFont val="Arial"/>
        <family val="2"/>
      </rPr>
      <t xml:space="preserve">
</t>
    </r>
    <r>
      <rPr>
        <sz val="11"/>
        <color theme="1"/>
        <rFont val="Arial"/>
        <family val="2"/>
      </rPr>
      <t>Als Grundlage wird die aktuell geltende Umsatzsteuersatz i.H.v. 19 % herangezogen.</t>
    </r>
  </si>
  <si>
    <t>kalkulatorischer Gesamtpreis (brutto)</t>
  </si>
  <si>
    <t>Listenpreis Apple / geschätzter Preis (netto)</t>
  </si>
  <si>
    <r>
      <rPr>
        <b/>
        <i/>
        <sz val="11"/>
        <color rgb="FF000000"/>
        <rFont val="Arial"/>
        <family val="2"/>
      </rPr>
      <t>Hinweisen zu den angebenen Preisen und deren Zusammensetzung:</t>
    </r>
    <r>
      <rPr>
        <i/>
        <sz val="11"/>
        <color rgb="FF000000"/>
        <rFont val="Arial"/>
        <family val="2"/>
      </rPr>
      <t xml:space="preserve">
Grundlage der Preise in Spalte D sind die aktuellen Listenpreise von Apple abzüglich Mehrwertsteuer. Für das Folgejahr wird mit einem Preisnachlass (des Listenpreises) von 10% kalkuliert. Folgemodelle, kalkuliert ab 2028 werden mit einer Preissteigerung von 10% gegenüber den aktuellen Modellen kalkuliert. Der hier dargestelle Preis in der Spalte D dient ausschließlich zu Kalkulation und Vergleichbarkeit der Kosten.
Maßgeblich für den Bestellpreis ist der zum Zeitpunkt der Bestellung geltende Listenpreis von Apple, abzüglich Mehrwertsteuer und dem angegeben Nachlass in % in Spalte E.
</t>
    </r>
  </si>
  <si>
    <r>
      <rPr>
        <b/>
        <i/>
        <sz val="11"/>
        <color rgb="FF000000"/>
        <rFont val="Arial"/>
        <family val="2"/>
      </rPr>
      <t>Hinweise zu den angegebenen Menge:</t>
    </r>
    <r>
      <rPr>
        <i/>
        <sz val="11"/>
        <color rgb="FF000000"/>
        <rFont val="Arial"/>
        <family val="2"/>
      </rPr>
      <t xml:space="preserve">
Bei den hier dargestellten Mengen in Spalte C handelt es sich ausschließlich um fiktive Mengen und keine Abruf-, Mindestabnahme- oder Maximalmengen. Die Mengen dienen ausschließlich der Ermittlung der kalkulatorischen Kosten.</t>
    </r>
  </si>
  <si>
    <t>Anzahl</t>
  </si>
  <si>
    <t>Folgemodell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</si>
</sst>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164" formatCode="#,##0.00\ &quot;€&quot;"/>
  </numFmts>
  <fonts count="17" x14ac:knownFonts="1">
    <font>
      <sz val="11"/>
      <color theme="1"/>
      <name val="Calibri"/>
      <family val="2"/>
      <scheme val="minor"/>
    </font>
    <font>
      <sz val="11"/>
      <color theme="1"/>
      <name val="Calibri"/>
      <family val="2"/>
      <scheme val="minor"/>
    </font>
    <font>
      <sz val="11"/>
      <color theme="1"/>
      <name val="Arial"/>
      <family val="2"/>
    </font>
    <font>
      <sz val="11"/>
      <color rgb="FFC00000"/>
      <name val="Arial"/>
      <family val="2"/>
    </font>
    <font>
      <sz val="11"/>
      <color theme="1"/>
      <name val="Arial"/>
      <family val="2"/>
    </font>
    <font>
      <b/>
      <sz val="11"/>
      <color rgb="FF000000"/>
      <name val="Arial"/>
      <family val="2"/>
    </font>
    <font>
      <b/>
      <sz val="11"/>
      <color rgb="FFFF0000"/>
      <name val="Arial"/>
      <family val="2"/>
    </font>
    <font>
      <b/>
      <sz val="11"/>
      <name val="Arial"/>
      <family val="2"/>
    </font>
    <font>
      <i/>
      <sz val="11"/>
      <color rgb="FF000000"/>
      <name val="Arial"/>
      <family val="2"/>
    </font>
    <font>
      <b/>
      <i/>
      <sz val="11"/>
      <color theme="1"/>
      <name val="Arial"/>
      <family val="2"/>
    </font>
    <font>
      <b/>
      <sz val="12"/>
      <color theme="0"/>
      <name val="Arial"/>
      <family val="2"/>
    </font>
    <font>
      <b/>
      <sz val="11"/>
      <color theme="0"/>
      <name val="Arial"/>
      <family val="2"/>
    </font>
    <font>
      <b/>
      <sz val="12"/>
      <color theme="1"/>
      <name val="Arial"/>
      <family val="2"/>
    </font>
    <font>
      <b/>
      <sz val="11"/>
      <color theme="1"/>
      <name val="Arial"/>
      <family val="2"/>
    </font>
    <font>
      <b/>
      <sz val="11"/>
      <color rgb="FFC00000"/>
      <name val="Arial"/>
      <family val="2"/>
    </font>
    <font>
      <sz val="11"/>
      <name val="Arial"/>
      <family val="2"/>
    </font>
    <font>
      <b/>
      <i/>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59999389629810485"/>
        <bgColor indexed="64"/>
      </patternFill>
    </fill>
  </fills>
  <borders count="13">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2" fillId="2" borderId="0" xfId="0" applyFont="1" applyFill="1"/>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xf numFmtId="0" fontId="14" fillId="2" borderId="0" xfId="0" applyFont="1" applyFill="1"/>
    <xf numFmtId="0" fontId="14" fillId="2" borderId="8" xfId="0" applyFont="1" applyFill="1" applyBorder="1" applyAlignment="1">
      <alignment vertical="top"/>
    </xf>
    <xf numFmtId="0" fontId="13" fillId="2" borderId="0" xfId="0" applyFont="1" applyFill="1" applyAlignment="1">
      <alignment horizontal="left" vertical="center" wrapText="1"/>
    </xf>
    <xf numFmtId="44" fontId="6" fillId="2" borderId="0" xfId="0" applyNumberFormat="1" applyFont="1" applyFill="1" applyAlignment="1">
      <alignment vertical="center"/>
    </xf>
    <xf numFmtId="0" fontId="10" fillId="3" borderId="9" xfId="0" applyFont="1" applyFill="1" applyBorder="1"/>
    <xf numFmtId="0" fontId="11" fillId="3" borderId="9" xfId="0" applyFont="1" applyFill="1" applyBorder="1" applyAlignment="1">
      <alignment horizontal="center" wrapText="1"/>
    </xf>
    <xf numFmtId="0" fontId="12" fillId="4" borderId="9" xfId="0" applyFont="1" applyFill="1" applyBorder="1" applyAlignment="1">
      <alignment vertical="center"/>
    </xf>
    <xf numFmtId="0" fontId="13" fillId="4" borderId="9" xfId="0" applyFont="1" applyFill="1" applyBorder="1" applyAlignment="1">
      <alignment vertical="center"/>
    </xf>
    <xf numFmtId="44" fontId="13" fillId="4" borderId="9" xfId="1" applyFont="1" applyFill="1" applyBorder="1" applyAlignment="1" applyProtection="1">
      <alignment horizontal="center" vertical="center"/>
    </xf>
    <xf numFmtId="0" fontId="5" fillId="0" borderId="9" xfId="0" applyFont="1" applyBorder="1" applyAlignment="1">
      <alignment horizontal="left" vertical="center" wrapText="1"/>
    </xf>
    <xf numFmtId="3" fontId="15" fillId="0" borderId="9" xfId="0" applyNumberFormat="1" applyFont="1" applyBorder="1" applyAlignment="1">
      <alignment horizontal="center" vertical="center" wrapText="1"/>
    </xf>
    <xf numFmtId="0" fontId="13" fillId="4" borderId="9" xfId="0" applyFont="1" applyFill="1" applyBorder="1" applyAlignment="1">
      <alignment horizontal="center" vertical="center" wrapText="1"/>
    </xf>
    <xf numFmtId="44" fontId="13" fillId="4" borderId="9" xfId="1" applyFont="1" applyFill="1" applyBorder="1" applyAlignment="1" applyProtection="1">
      <alignment horizontal="center" vertical="center" wrapText="1"/>
    </xf>
    <xf numFmtId="0" fontId="2" fillId="2" borderId="8" xfId="0" applyFont="1" applyFill="1" applyBorder="1"/>
    <xf numFmtId="44" fontId="2" fillId="6" borderId="9" xfId="1" applyFont="1" applyFill="1" applyBorder="1" applyAlignment="1" applyProtection="1">
      <alignment horizontal="center" vertical="center"/>
    </xf>
    <xf numFmtId="0" fontId="13" fillId="6" borderId="4" xfId="0" applyFont="1" applyFill="1" applyBorder="1" applyAlignment="1">
      <alignment horizontal="left" vertical="center" wrapText="1"/>
    </xf>
    <xf numFmtId="44" fontId="7" fillId="6" borderId="9" xfId="0" applyNumberFormat="1" applyFont="1" applyFill="1" applyBorder="1" applyAlignment="1">
      <alignment vertical="center"/>
    </xf>
    <xf numFmtId="164" fontId="7" fillId="6" borderId="9" xfId="1" applyNumberFormat="1" applyFont="1" applyFill="1" applyBorder="1" applyAlignment="1">
      <alignment horizontal="right" vertical="center"/>
    </xf>
    <xf numFmtId="0" fontId="14" fillId="2" borderId="0" xfId="0" applyFont="1" applyFill="1" applyAlignment="1">
      <alignment vertical="top"/>
    </xf>
    <xf numFmtId="44" fontId="3" fillId="2" borderId="0" xfId="0" applyNumberFormat="1" applyFont="1" applyFill="1" applyAlignment="1">
      <alignment vertical="center"/>
    </xf>
    <xf numFmtId="0" fontId="9" fillId="5" borderId="3" xfId="0" applyFont="1" applyFill="1" applyBorder="1" applyAlignment="1" applyProtection="1">
      <alignment horizontal="left"/>
      <protection locked="0"/>
    </xf>
    <xf numFmtId="0" fontId="9" fillId="5" borderId="4" xfId="0" applyFont="1" applyFill="1" applyBorder="1" applyAlignment="1" applyProtection="1">
      <alignment horizontal="left"/>
      <protection locked="0"/>
    </xf>
    <xf numFmtId="0" fontId="9" fillId="5" borderId="5" xfId="0" applyFont="1" applyFill="1" applyBorder="1" applyAlignment="1" applyProtection="1">
      <alignment horizontal="left"/>
      <protection locked="0"/>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13" fillId="2" borderId="1" xfId="0" applyFont="1" applyFill="1" applyBorder="1" applyAlignment="1">
      <alignment horizontal="left" vertical="center" wrapText="1"/>
    </xf>
    <xf numFmtId="49" fontId="8" fillId="0" borderId="3"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10" fontId="13" fillId="5" borderId="11" xfId="1" applyNumberFormat="1" applyFont="1" applyFill="1" applyBorder="1" applyAlignment="1" applyProtection="1">
      <alignment horizontal="center" vertical="center" wrapText="1"/>
      <protection locked="0"/>
    </xf>
    <xf numFmtId="10" fontId="13" fillId="5" borderId="12" xfId="1" applyNumberFormat="1" applyFont="1" applyFill="1" applyBorder="1" applyAlignment="1" applyProtection="1">
      <alignment horizontal="center" vertical="center" wrapText="1"/>
      <protection locked="0"/>
    </xf>
    <xf numFmtId="10" fontId="13" fillId="5" borderId="11" xfId="1" applyNumberFormat="1" applyFont="1" applyFill="1" applyBorder="1" applyAlignment="1" applyProtection="1">
      <alignment horizontal="center" vertical="center"/>
      <protection locked="0"/>
    </xf>
    <xf numFmtId="10" fontId="13" fillId="5" borderId="12" xfId="1" applyNumberFormat="1" applyFont="1" applyFill="1" applyBorder="1" applyAlignment="1" applyProtection="1">
      <alignment horizontal="center" vertical="center"/>
      <protection locked="0"/>
    </xf>
    <xf numFmtId="49" fontId="5" fillId="0" borderId="1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2" fillId="7" borderId="9" xfId="0" applyFont="1" applyFill="1" applyBorder="1" applyAlignment="1">
      <alignment horizontal="center" vertical="center"/>
    </xf>
    <xf numFmtId="44" fontId="13" fillId="0" borderId="9" xfId="1" applyFont="1" applyFill="1" applyBorder="1" applyAlignment="1" applyProtection="1">
      <alignment horizontal="center" vertical="center" wrapText="1"/>
    </xf>
    <xf numFmtId="44" fontId="13" fillId="0" borderId="9" xfId="1" applyFont="1" applyFill="1" applyBorder="1" applyAlignment="1" applyProtection="1">
      <alignment horizontal="center" vertical="center"/>
    </xf>
  </cellXfs>
  <cellStyles count="2">
    <cellStyle name="Standard" xfId="0" builtinId="0"/>
    <cellStyle name="Währung" xfId="1" builtinId="4"/>
  </cellStyles>
  <dxfs count="0"/>
  <tableStyles count="1" defaultTableStyle="TableStyleMedium2" defaultPivotStyle="PivotStyleLight16">
    <tableStyle name="Invisible" pivot="0" table="0" count="0" xr9:uid="{9429970C-0845-4FF1-83D2-F71D6B1ADAE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44D6B-C57B-4D99-ADFC-69C97CDC4B1E}">
  <sheetPr>
    <pageSetUpPr fitToPage="1"/>
  </sheetPr>
  <dimension ref="A1:J31"/>
  <sheetViews>
    <sheetView tabSelected="1" topLeftCell="A5" zoomScale="95" zoomScaleNormal="95" workbookViewId="0">
      <selection activeCell="D11" sqref="D11"/>
    </sheetView>
  </sheetViews>
  <sheetFormatPr baseColWidth="10" defaultColWidth="10.7109375" defaultRowHeight="14.25" customHeight="1" x14ac:dyDescent="0.2"/>
  <cols>
    <col min="1" max="1" width="71" style="4" customWidth="1"/>
    <col min="2" max="2" width="28.28515625" style="4" customWidth="1"/>
    <col min="3" max="3" width="20" style="4" customWidth="1"/>
    <col min="4" max="5" width="18.7109375" style="4" customWidth="1"/>
    <col min="6" max="6" width="26.140625" style="4" customWidth="1"/>
    <col min="7" max="7" width="10.7109375" style="1"/>
    <col min="8" max="8" width="17.140625" style="1" bestFit="1" customWidth="1"/>
    <col min="9" max="16384" width="10.7109375" style="1"/>
  </cols>
  <sheetData>
    <row r="1" spans="1:10" ht="65.25" customHeight="1" thickBot="1" x14ac:dyDescent="0.25">
      <c r="A1" s="30" t="s">
        <v>0</v>
      </c>
      <c r="B1" s="31"/>
      <c r="C1" s="31"/>
      <c r="D1" s="31"/>
      <c r="E1" s="31"/>
      <c r="F1" s="32"/>
    </row>
    <row r="2" spans="1:10" ht="76.5" customHeight="1" x14ac:dyDescent="0.2">
      <c r="A2" s="38" t="s">
        <v>1</v>
      </c>
      <c r="B2" s="39"/>
      <c r="C2" s="39"/>
      <c r="D2" s="39"/>
      <c r="E2" s="39"/>
      <c r="F2" s="39"/>
    </row>
    <row r="3" spans="1:10" ht="15" thickBot="1" x14ac:dyDescent="0.25">
      <c r="A3" s="18"/>
      <c r="B3" s="1"/>
      <c r="C3" s="1"/>
      <c r="D3" s="1"/>
      <c r="E3" s="1"/>
      <c r="F3" s="1"/>
    </row>
    <row r="4" spans="1:10" ht="15" customHeight="1" thickBot="1" x14ac:dyDescent="0.25">
      <c r="A4" s="25" t="s">
        <v>2</v>
      </c>
      <c r="B4" s="26"/>
      <c r="C4" s="26"/>
      <c r="D4" s="26"/>
      <c r="E4" s="26"/>
      <c r="F4" s="27"/>
    </row>
    <row r="5" spans="1:10" ht="15" thickBot="1" x14ac:dyDescent="0.25">
      <c r="A5" s="18"/>
      <c r="B5" s="1"/>
      <c r="C5" s="1"/>
      <c r="D5" s="1"/>
      <c r="E5" s="1"/>
      <c r="F5" s="1"/>
    </row>
    <row r="6" spans="1:10" ht="97.5" customHeight="1" thickBot="1" x14ac:dyDescent="0.3">
      <c r="A6" s="9"/>
      <c r="B6" s="9"/>
      <c r="C6" s="10"/>
      <c r="D6" s="10"/>
      <c r="E6" s="10"/>
      <c r="F6" s="10"/>
    </row>
    <row r="7" spans="1:10" s="2" customFormat="1" ht="63" customHeight="1" thickBot="1" x14ac:dyDescent="0.3">
      <c r="A7" s="11" t="s">
        <v>3</v>
      </c>
      <c r="B7" s="11"/>
      <c r="C7" s="16" t="s">
        <v>16</v>
      </c>
      <c r="D7" s="17" t="s">
        <v>13</v>
      </c>
      <c r="E7" s="17" t="s">
        <v>4</v>
      </c>
      <c r="F7" s="17" t="s">
        <v>5</v>
      </c>
    </row>
    <row r="8" spans="1:10" s="2" customFormat="1" ht="16.899999999999999" customHeight="1" thickBot="1" x14ac:dyDescent="0.3">
      <c r="A8" s="49"/>
      <c r="B8" s="49"/>
      <c r="C8" s="49"/>
      <c r="D8" s="49"/>
      <c r="E8" s="49"/>
      <c r="F8" s="49"/>
    </row>
    <row r="9" spans="1:10" s="2" customFormat="1" ht="21" customHeight="1" thickBot="1" x14ac:dyDescent="0.3">
      <c r="A9" s="12" t="s">
        <v>6</v>
      </c>
      <c r="B9" s="12"/>
      <c r="C9" s="12"/>
      <c r="D9" s="13"/>
      <c r="E9" s="13"/>
      <c r="F9" s="13"/>
      <c r="G9" s="3"/>
    </row>
    <row r="10" spans="1:10" s="2" customFormat="1" ht="40.15" customHeight="1" thickBot="1" x14ac:dyDescent="0.3">
      <c r="A10" s="46" t="s">
        <v>7</v>
      </c>
      <c r="B10" s="14">
        <v>2026</v>
      </c>
      <c r="C10" s="15">
        <v>6000</v>
      </c>
      <c r="D10" s="50">
        <v>587.39</v>
      </c>
      <c r="E10" s="40">
        <v>0</v>
      </c>
      <c r="F10" s="19">
        <f>C10*D10*(1-E10)</f>
        <v>3524340</v>
      </c>
      <c r="G10" s="3"/>
      <c r="H10" s="3"/>
      <c r="I10" s="3"/>
      <c r="J10" s="3"/>
    </row>
    <row r="11" spans="1:10" s="2" customFormat="1" ht="40.15" customHeight="1" thickBot="1" x14ac:dyDescent="0.3">
      <c r="A11" s="47"/>
      <c r="B11" s="14">
        <v>2027</v>
      </c>
      <c r="C11" s="15">
        <v>2000</v>
      </c>
      <c r="D11" s="50">
        <f>D10*0.9</f>
        <v>528.65099999999995</v>
      </c>
      <c r="E11" s="40"/>
      <c r="F11" s="19">
        <f>C11*D11*(1-E10)</f>
        <v>1057302</v>
      </c>
      <c r="G11" s="3"/>
      <c r="H11" s="24"/>
      <c r="I11" s="3"/>
      <c r="J11" s="3"/>
    </row>
    <row r="12" spans="1:10" s="2" customFormat="1" ht="40.15" customHeight="1" thickBot="1" x14ac:dyDescent="0.3">
      <c r="A12" s="47" t="s">
        <v>17</v>
      </c>
      <c r="B12" s="14">
        <v>2028</v>
      </c>
      <c r="C12" s="15">
        <v>2000</v>
      </c>
      <c r="D12" s="50">
        <f>D10*1.1</f>
        <v>646.12900000000002</v>
      </c>
      <c r="E12" s="40"/>
      <c r="F12" s="19">
        <f>C12*D12*(1-E10)</f>
        <v>1292258</v>
      </c>
      <c r="G12" s="3"/>
      <c r="H12" s="3"/>
      <c r="I12" s="3"/>
      <c r="J12" s="3"/>
    </row>
    <row r="13" spans="1:10" s="2" customFormat="1" ht="40.15" customHeight="1" thickBot="1" x14ac:dyDescent="0.3">
      <c r="A13" s="48"/>
      <c r="B13" s="14">
        <v>2029</v>
      </c>
      <c r="C13" s="15">
        <v>1000</v>
      </c>
      <c r="D13" s="50">
        <f>D12*0.9</f>
        <v>581.51610000000005</v>
      </c>
      <c r="E13" s="41"/>
      <c r="F13" s="19">
        <f>C13*D13*(1-E10)</f>
        <v>581516.10000000009</v>
      </c>
      <c r="G13" s="3"/>
      <c r="H13" s="3"/>
      <c r="I13" s="3"/>
      <c r="J13" s="3"/>
    </row>
    <row r="14" spans="1:10" s="2" customFormat="1" ht="40.15" customHeight="1" thickBot="1" x14ac:dyDescent="0.3">
      <c r="A14" s="44" t="s">
        <v>8</v>
      </c>
      <c r="B14" s="14">
        <v>2026</v>
      </c>
      <c r="C14" s="15">
        <v>200</v>
      </c>
      <c r="D14" s="51">
        <v>1091.5999999999999</v>
      </c>
      <c r="E14" s="42">
        <v>0</v>
      </c>
      <c r="F14" s="19">
        <f>C14*D14*(1-E14)</f>
        <v>218319.99999999997</v>
      </c>
      <c r="G14" s="3"/>
      <c r="H14" s="3"/>
      <c r="I14" s="3"/>
      <c r="J14" s="3"/>
    </row>
    <row r="15" spans="1:10" s="2" customFormat="1" ht="40.15" customHeight="1" thickBot="1" x14ac:dyDescent="0.3">
      <c r="A15" s="45"/>
      <c r="B15" s="14">
        <v>2027</v>
      </c>
      <c r="C15" s="15">
        <v>200</v>
      </c>
      <c r="D15" s="50">
        <f>D14*0.9</f>
        <v>982.43999999999994</v>
      </c>
      <c r="E15" s="42"/>
      <c r="F15" s="19">
        <f>C15*D15*(1-E14)</f>
        <v>196488</v>
      </c>
      <c r="G15" s="3"/>
      <c r="H15" s="3"/>
      <c r="I15" s="3"/>
      <c r="J15" s="3"/>
    </row>
    <row r="16" spans="1:10" s="2" customFormat="1" ht="40.15" customHeight="1" thickBot="1" x14ac:dyDescent="0.3">
      <c r="A16" s="47" t="s">
        <v>17</v>
      </c>
      <c r="B16" s="14">
        <v>2028</v>
      </c>
      <c r="C16" s="15">
        <v>100</v>
      </c>
      <c r="D16" s="50">
        <f>D14*1.1</f>
        <v>1200.76</v>
      </c>
      <c r="E16" s="42"/>
      <c r="F16" s="19">
        <f>C16*D16*(1-E14)</f>
        <v>120076</v>
      </c>
      <c r="G16" s="3"/>
      <c r="H16" s="3"/>
      <c r="I16" s="3"/>
      <c r="J16" s="3"/>
    </row>
    <row r="17" spans="1:10" s="2" customFormat="1" ht="40.15" customHeight="1" thickBot="1" x14ac:dyDescent="0.3">
      <c r="A17" s="48"/>
      <c r="B17" s="14">
        <v>2029</v>
      </c>
      <c r="C17" s="15">
        <v>100</v>
      </c>
      <c r="D17" s="50">
        <f>D16*0.9</f>
        <v>1080.684</v>
      </c>
      <c r="E17" s="43"/>
      <c r="F17" s="19">
        <f>C17*D17*(1-E14)</f>
        <v>108068.4</v>
      </c>
      <c r="G17" s="3"/>
      <c r="H17" s="3"/>
      <c r="I17" s="3"/>
      <c r="J17" s="3"/>
    </row>
    <row r="18" spans="1:10" s="2" customFormat="1" ht="40.15" customHeight="1" thickBot="1" x14ac:dyDescent="0.3">
      <c r="A18" s="44" t="s">
        <v>9</v>
      </c>
      <c r="B18" s="14">
        <v>2026</v>
      </c>
      <c r="C18" s="15">
        <v>1000</v>
      </c>
      <c r="D18" s="51">
        <v>545.38</v>
      </c>
      <c r="E18" s="42">
        <v>0</v>
      </c>
      <c r="F18" s="19">
        <f>C18*D18*(1-E18)</f>
        <v>545380</v>
      </c>
      <c r="G18" s="3"/>
      <c r="H18" s="3"/>
      <c r="I18" s="3"/>
      <c r="J18" s="3"/>
    </row>
    <row r="19" spans="1:10" s="2" customFormat="1" ht="40.15" customHeight="1" thickBot="1" x14ac:dyDescent="0.3">
      <c r="A19" s="45"/>
      <c r="B19" s="14">
        <v>2027</v>
      </c>
      <c r="C19" s="15">
        <v>1000</v>
      </c>
      <c r="D19" s="50">
        <f>D18*0.9</f>
        <v>490.84199999999998</v>
      </c>
      <c r="E19" s="42"/>
      <c r="F19" s="19">
        <f>C19*D19*(1-E18)</f>
        <v>490842</v>
      </c>
      <c r="G19" s="3"/>
      <c r="H19" s="3"/>
      <c r="I19" s="3"/>
      <c r="J19" s="3"/>
    </row>
    <row r="20" spans="1:10" s="2" customFormat="1" ht="40.15" customHeight="1" thickBot="1" x14ac:dyDescent="0.3">
      <c r="A20" s="47" t="s">
        <v>17</v>
      </c>
      <c r="B20" s="14">
        <v>2028</v>
      </c>
      <c r="C20" s="15">
        <v>1000</v>
      </c>
      <c r="D20" s="50">
        <f>D18*1.1</f>
        <v>599.91800000000001</v>
      </c>
      <c r="E20" s="42"/>
      <c r="F20" s="19">
        <f>C20*D20*(1-E18)</f>
        <v>599918</v>
      </c>
      <c r="G20" s="3"/>
      <c r="H20" s="3"/>
      <c r="I20" s="3"/>
      <c r="J20" s="3"/>
    </row>
    <row r="21" spans="1:10" s="2" customFormat="1" ht="40.15" customHeight="1" thickBot="1" x14ac:dyDescent="0.3">
      <c r="A21" s="48"/>
      <c r="B21" s="14">
        <v>2029</v>
      </c>
      <c r="C21" s="15">
        <v>500</v>
      </c>
      <c r="D21" s="50">
        <f>D20*0.9</f>
        <v>539.92619999999999</v>
      </c>
      <c r="E21" s="43"/>
      <c r="F21" s="19">
        <f>C21*D21*(1-E18)</f>
        <v>269963.09999999998</v>
      </c>
      <c r="G21" s="3"/>
      <c r="H21" s="3"/>
      <c r="I21" s="3"/>
      <c r="J21" s="3"/>
    </row>
    <row r="22" spans="1:10" s="2" customFormat="1" ht="102" customHeight="1" thickBot="1" x14ac:dyDescent="0.3">
      <c r="A22" s="35" t="s">
        <v>14</v>
      </c>
      <c r="B22" s="36"/>
      <c r="C22" s="36"/>
      <c r="D22" s="36"/>
      <c r="E22" s="36"/>
      <c r="F22" s="37"/>
      <c r="G22" s="3"/>
      <c r="H22" s="3"/>
      <c r="I22" s="3"/>
      <c r="J22" s="3"/>
    </row>
    <row r="23" spans="1:10" s="2" customFormat="1" ht="73.5" customHeight="1" thickBot="1" x14ac:dyDescent="0.3">
      <c r="A23" s="35" t="s">
        <v>15</v>
      </c>
      <c r="B23" s="36"/>
      <c r="C23" s="36"/>
      <c r="D23" s="36"/>
      <c r="E23" s="36"/>
      <c r="F23" s="37"/>
      <c r="G23" s="3"/>
      <c r="H23" s="3"/>
      <c r="I23" s="3"/>
      <c r="J23" s="3"/>
    </row>
    <row r="24" spans="1:10" ht="13.9" customHeight="1" thickBot="1" x14ac:dyDescent="0.3">
      <c r="A24" s="1"/>
      <c r="B24" s="1"/>
      <c r="C24" s="5"/>
      <c r="D24" s="1"/>
      <c r="E24" s="1"/>
      <c r="F24" s="1"/>
    </row>
    <row r="25" spans="1:10" ht="36.6" customHeight="1" thickBot="1" x14ac:dyDescent="0.25">
      <c r="A25" s="28" t="s">
        <v>10</v>
      </c>
      <c r="B25" s="29"/>
      <c r="C25" s="29"/>
      <c r="D25" s="29"/>
      <c r="E25" s="20"/>
      <c r="F25" s="21">
        <f>SUM(F10:F21)</f>
        <v>9004471.5999999996</v>
      </c>
    </row>
    <row r="26" spans="1:10" ht="12" customHeight="1" x14ac:dyDescent="0.2">
      <c r="A26" s="6"/>
      <c r="B26" s="23"/>
      <c r="C26" s="7"/>
      <c r="D26" s="7"/>
      <c r="E26" s="7"/>
      <c r="F26" s="8"/>
    </row>
    <row r="27" spans="1:10" ht="36.6" customHeight="1" thickBot="1" x14ac:dyDescent="0.25">
      <c r="A27" s="33" t="s">
        <v>11</v>
      </c>
      <c r="B27" s="34"/>
      <c r="C27" s="34"/>
      <c r="D27" s="34"/>
      <c r="E27" s="34"/>
      <c r="F27" s="34"/>
    </row>
    <row r="28" spans="1:10" s="2" customFormat="1" ht="29.65" customHeight="1" thickBot="1" x14ac:dyDescent="0.3">
      <c r="A28" s="28" t="s">
        <v>12</v>
      </c>
      <c r="B28" s="29"/>
      <c r="C28" s="29"/>
      <c r="D28" s="29"/>
      <c r="E28" s="20"/>
      <c r="F28" s="22">
        <f>F25*1.19</f>
        <v>10715321.204</v>
      </c>
      <c r="G28" s="3"/>
      <c r="H28" s="3"/>
      <c r="I28" s="3"/>
      <c r="J28" s="3"/>
    </row>
    <row r="29" spans="1:10" ht="14.65" customHeight="1" x14ac:dyDescent="0.25">
      <c r="A29" s="1"/>
      <c r="B29" s="1"/>
      <c r="C29" s="5"/>
      <c r="D29" s="1"/>
      <c r="E29" s="1"/>
      <c r="F29" s="1"/>
    </row>
    <row r="30" spans="1:10" x14ac:dyDescent="0.2">
      <c r="A30" s="1"/>
      <c r="B30" s="1"/>
      <c r="C30" s="1"/>
      <c r="D30" s="1"/>
      <c r="E30" s="1"/>
      <c r="F30" s="1"/>
    </row>
    <row r="31" spans="1:10" x14ac:dyDescent="0.2">
      <c r="A31" s="2"/>
      <c r="B31" s="2"/>
      <c r="C31" s="1"/>
      <c r="D31" s="1"/>
      <c r="E31" s="1"/>
      <c r="F31" s="1"/>
    </row>
  </sheetData>
  <sheetProtection algorithmName="SHA-512" hashValue="OjD/UKqK2/Rm84AyD06zUFi1lRF0IAUdBJmj5ICZVy0XMSnJXj/xYVpAWmq0zx7Dv+2iYxWwAAv8lxUZYwdNmQ==" saltValue="huQ6W4O6CmRqgcTnvCuDWQ==" spinCount="100000" sheet="1" objects="1" scenarios="1"/>
  <protectedRanges>
    <protectedRange sqref="A4" name="Bereich1"/>
  </protectedRanges>
  <mergeCells count="18">
    <mergeCell ref="A14:A15"/>
    <mergeCell ref="A16:A17"/>
    <mergeCell ref="A18:A19"/>
    <mergeCell ref="A20:A21"/>
    <mergeCell ref="A4:F4"/>
    <mergeCell ref="A28:D28"/>
    <mergeCell ref="A1:F1"/>
    <mergeCell ref="A27:F27"/>
    <mergeCell ref="A22:F22"/>
    <mergeCell ref="A2:F2"/>
    <mergeCell ref="E10:E13"/>
    <mergeCell ref="E14:E17"/>
    <mergeCell ref="E18:E21"/>
    <mergeCell ref="A23:F23"/>
    <mergeCell ref="A10:A11"/>
    <mergeCell ref="A12:A13"/>
    <mergeCell ref="A25:D25"/>
    <mergeCell ref="A8:F8"/>
  </mergeCells>
  <pageMargins left="0.70866141732283472" right="0.70866141732283472" top="0.78740157480314965" bottom="0.78740157480314965" header="0.31496062992125984" footer="0.31496062992125984"/>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FF6E87E1549974A8153BD6E4B477344" ma:contentTypeVersion="11" ma:contentTypeDescription="Ein neues Dokument erstellen." ma:contentTypeScope="" ma:versionID="8b7ba75e218606831cf5fc8de8913787">
  <xsd:schema xmlns:xsd="http://www.w3.org/2001/XMLSchema" xmlns:xs="http://www.w3.org/2001/XMLSchema" xmlns:p="http://schemas.microsoft.com/office/2006/metadata/properties" xmlns:ns2="0139592d-c1fa-4b48-8788-b34293aa02ac" xmlns:ns3="cd262d1f-9e57-4c11-9d70-a1484a92aa85" targetNamespace="http://schemas.microsoft.com/office/2006/metadata/properties" ma:root="true" ma:fieldsID="2b0ac07fe5b4f2763472fed4fb5d4c58" ns2:_="" ns3:_="">
    <xsd:import namespace="0139592d-c1fa-4b48-8788-b34293aa02ac"/>
    <xsd:import namespace="cd262d1f-9e57-4c11-9d70-a1484a92aa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9592d-c1fa-4b48-8788-b34293aa0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81694422-2b07-46da-88d8-5ad29c96ceb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262d1f-9e57-4c11-9d70-a1484a92aa8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ff6897-b06d-4b75-a85b-891ad9bd4633}" ma:internalName="TaxCatchAll" ma:showField="CatchAllData" ma:web="cd262d1f-9e57-4c11-9d70-a1484a92a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262d1f-9e57-4c11-9d70-a1484a92aa85" xsi:nil="true"/>
    <lcf76f155ced4ddcb4097134ff3c332f xmlns="0139592d-c1fa-4b48-8788-b34293aa02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B7782-4F34-4529-AD81-5A8EA4E6E0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9592d-c1fa-4b48-8788-b34293aa02ac"/>
    <ds:schemaRef ds:uri="cd262d1f-9e57-4c11-9d70-a1484a92a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EECF40-9DC7-45F0-8CD1-280BC0D4C79E}">
  <ds:schemaRefs>
    <ds:schemaRef ds:uri="http://purl.org/dc/terms/"/>
    <ds:schemaRef ds:uri="http://purl.org/dc/elements/1.1/"/>
    <ds:schemaRef ds:uri="0139592d-c1fa-4b48-8788-b34293aa02ac"/>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cd262d1f-9e57-4c11-9d70-a1484a92aa85"/>
    <ds:schemaRef ds:uri="http://purl.org/dc/dcmitype/"/>
  </ds:schemaRefs>
</ds:datastoreItem>
</file>

<file path=customXml/itemProps3.xml><?xml version="1.0" encoding="utf-8"?>
<ds:datastoreItem xmlns:ds="http://schemas.openxmlformats.org/officeDocument/2006/customXml" ds:itemID="{187044DF-6D3B-4756-8ECC-85E6CA46EA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 Los 1</vt:lpstr>
    </vt:vector>
  </TitlesOfParts>
  <Manager/>
  <Company>Autobahn GmbH des Bundes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Messerschmidt, Micha (extern)</cp:lastModifiedBy>
  <cp:revision/>
  <dcterms:created xsi:type="dcterms:W3CDTF">2021-09-20T13:55:09Z</dcterms:created>
  <dcterms:modified xsi:type="dcterms:W3CDTF">2026-02-27T12:30:51Z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0x0101006FF6E87E1549974A8153BD6E4B477344</vt:lpwstr>
  </property>
  <property fmtid="{D5CDD505-2E9C-101B-9397-08002B2CF9AE}" pid="3" name="MediaServiceImageTags">
    <vt:lpwstr/>
  </property>
</Properties>
</file>